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always" defaultThemeVersion="124226"/>
  <bookViews>
    <workbookView xWindow="-24" yWindow="276" windowWidth="12828" windowHeight="8580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</externalReferences>
  <definedNames>
    <definedName name="Z_A6C5FD67_5E8F_4CCA_896F_3DAA03E40DE6_.wvu.Rows" localSheetId="0" hidden="1">лист1!$18:$19,лист1!$21:$22</definedName>
  </definedNames>
  <calcPr calcId="145621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F17" i="1" l="1"/>
  <c r="G17" i="1" l="1"/>
  <c r="E17" i="1"/>
  <c r="D17" i="1"/>
  <c r="E20" i="1"/>
  <c r="C20" i="1"/>
  <c r="D20" i="1"/>
  <c r="B16" i="1" l="1"/>
  <c r="B9" i="1" l="1"/>
  <c r="B18" i="1"/>
  <c r="B19" i="1" l="1"/>
  <c r="B15" i="1"/>
  <c r="B14" i="1"/>
  <c r="B13" i="1"/>
  <c r="B12" i="1"/>
  <c r="B20" i="1" l="1"/>
  <c r="B11" i="1"/>
  <c r="B10" i="1"/>
  <c r="B21" i="1"/>
  <c r="B17" i="1" l="1"/>
  <c r="B23" i="1" s="1"/>
  <c r="B24" i="1" s="1"/>
  <c r="B22" i="1"/>
</calcChain>
</file>

<file path=xl/sharedStrings.xml><?xml version="1.0" encoding="utf-8"?>
<sst xmlns="http://schemas.openxmlformats.org/spreadsheetml/2006/main" count="31" uniqueCount="26">
  <si>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</si>
  <si>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</si>
  <si>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</si>
  <si>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</si>
  <si>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</si>
  <si>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</si>
  <si>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</si>
  <si>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</si>
  <si>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</si>
  <si>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</si>
  <si>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ЧМК</t>
  </si>
  <si>
    <t>УК</t>
  </si>
  <si>
    <t>Удмуртия</t>
  </si>
  <si>
    <t>Кемерово</t>
  </si>
  <si>
    <t>ПАО "МРСК Центра и Привольжья"-"Удмуртэнерго"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</si>
  <si>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</si>
  <si>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</si>
  <si>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</si>
  <si>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</si>
  <si>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</si>
  <si>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</si>
  <si>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</si>
  <si>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</si>
  <si>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</si>
  <si>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</si>
  <si>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Полезный отпуск электроэнергии и мощности по тарифным группам в разрезе территориальных сетевых организаций за период декабрь 2017г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</si>
</sst>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theme="0" tint="-0.249977111117893"/>
      <name val="Times New Roman"/>
      <family val="1"/>
      <charset val="204"/>
    </font>
    <font>
      <b/>
      <i/>
      <sz val="12"/>
      <color theme="3" tint="0.39997558519241921"/>
      <name val="Times New Roman"/>
      <family val="1"/>
      <charset val="204"/>
    </font>
    <font>
      <b/>
      <sz val="10"/>
      <color theme="3" tint="0.39997558519241921"/>
      <name val="Arial"/>
      <family val="2"/>
      <charset val="204"/>
    </font>
    <font>
      <i/>
      <sz val="12"/>
      <color theme="3" tint="0.3999755851924192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9" fillId="0" borderId="0" xfId="0" applyFont="1"/>
    <xf numFmtId="165" fontId="8" fillId="0" borderId="1" xfId="1" applyNumberFormat="1" applyFont="1" applyBorder="1" applyAlignment="1">
      <alignment vertical="center"/>
    </xf>
    <xf numFmtId="165" fontId="6" fillId="0" borderId="1" xfId="1" applyNumberFormat="1" applyFont="1" applyBorder="1" applyAlignment="1">
      <alignment vertical="center"/>
    </xf>
    <xf numFmtId="165" fontId="8" fillId="2" borderId="1" xfId="1" applyNumberFormat="1" applyFont="1" applyFill="1" applyBorder="1" applyAlignment="1">
      <alignment vertical="center"/>
    </xf>
    <xf numFmtId="165" fontId="2" fillId="0" borderId="0" xfId="0" applyNumberFormat="1" applyFont="1"/>
    <xf numFmtId="167" fontId="8" fillId="0" borderId="1" xfId="1" applyNumberFormat="1" applyFont="1" applyBorder="1" applyAlignment="1">
      <alignment vertical="center"/>
    </xf>
    <xf numFmtId="0" fontId="2" fillId="0" borderId="0" xfId="0" applyFont="1" applyBorder="1"/>
    <xf numFmtId="0" fontId="9" fillId="0" borderId="0" xfId="0" applyFont="1" applyBorder="1"/>
    <xf numFmtId="0" fontId="10" fillId="0" borderId="0" xfId="2" applyFont="1" applyBorder="1" applyAlignment="1" applyProtection="1">
      <alignment horizontal="center" vertical="center"/>
    </xf>
    <xf numFmtId="3" fontId="13" fillId="2" borderId="0" xfId="2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Border="1"/>
    <xf numFmtId="0" fontId="11" fillId="0" borderId="0" xfId="2" applyFont="1" applyBorder="1" applyAlignment="1" applyProtection="1">
      <alignment vertical="center"/>
    </xf>
    <xf numFmtId="0" fontId="12" fillId="0" borderId="0" xfId="2" applyFont="1" applyBorder="1" applyProtection="1"/>
    <xf numFmtId="3" fontId="9" fillId="2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Border="1" applyAlignment="1" applyProtection="1">
      <alignment vertical="center"/>
    </xf>
    <xf numFmtId="0" fontId="11" fillId="0" borderId="0" xfId="2" applyFont="1" applyBorder="1" applyProtection="1"/>
    <xf numFmtId="0" fontId="10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vertical="center"/>
    </xf>
    <xf numFmtId="3" fontId="13" fillId="0" borderId="0" xfId="2" applyNumberFormat="1" applyFont="1" applyFill="1" applyBorder="1" applyAlignment="1" applyProtection="1">
      <alignment horizontal="center" vertical="center"/>
      <protection locked="0"/>
    </xf>
    <xf numFmtId="0" fontId="15" fillId="0" borderId="0" xfId="2" applyFont="1" applyFill="1" applyBorder="1" applyAlignment="1" applyProtection="1">
      <alignment vertical="center"/>
    </xf>
    <xf numFmtId="0" fontId="10" fillId="0" borderId="0" xfId="2" applyFont="1" applyFill="1" applyBorder="1" applyAlignment="1" applyProtection="1">
      <alignment vertical="center"/>
    </xf>
    <xf numFmtId="0" fontId="11" fillId="0" borderId="0" xfId="2" applyFont="1" applyFill="1" applyBorder="1" applyAlignment="1" applyProtection="1">
      <alignment vertical="center"/>
    </xf>
    <xf numFmtId="3" fontId="13" fillId="2" borderId="0" xfId="0" applyNumberFormat="1" applyFont="1" applyFill="1" applyBorder="1" applyAlignment="1">
      <alignment horizontal="center" vertical="center" wrapText="1"/>
    </xf>
    <xf numFmtId="0" fontId="17" fillId="0" borderId="0" xfId="2" applyFont="1" applyBorder="1" applyAlignment="1" applyProtection="1">
      <alignment vertical="center"/>
    </xf>
    <xf numFmtId="49" fontId="17" fillId="0" borderId="0" xfId="2" applyNumberFormat="1" applyFont="1" applyBorder="1" applyAlignment="1" applyProtection="1">
      <alignment horizontal="center" vertical="center"/>
    </xf>
    <xf numFmtId="49" fontId="10" fillId="0" borderId="0" xfId="2" applyNumberFormat="1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vertical="center"/>
    </xf>
    <xf numFmtId="0" fontId="17" fillId="2" borderId="0" xfId="2" applyFont="1" applyFill="1" applyBorder="1" applyAlignment="1" applyProtection="1">
      <alignment vertical="center"/>
    </xf>
    <xf numFmtId="0" fontId="17" fillId="2" borderId="0" xfId="2" applyFont="1" applyFill="1" applyBorder="1" applyAlignment="1" applyProtection="1">
      <alignment horizontal="center" vertical="center"/>
    </xf>
    <xf numFmtId="0" fontId="19" fillId="0" borderId="0" xfId="2" applyFont="1" applyBorder="1" applyAlignment="1" applyProtection="1">
      <alignment horizontal="left" vertical="center"/>
    </xf>
    <xf numFmtId="0" fontId="19" fillId="0" borderId="0" xfId="2" applyFont="1" applyBorder="1" applyAlignment="1" applyProtection="1">
      <alignment horizontal="center" vertical="center"/>
    </xf>
    <xf numFmtId="3" fontId="16" fillId="2" borderId="0" xfId="0" applyNumberFormat="1" applyFont="1" applyFill="1" applyBorder="1" applyAlignment="1">
      <alignment horizontal="center" vertical="center" wrapText="1"/>
    </xf>
    <xf numFmtId="0" fontId="10" fillId="0" borderId="0" xfId="2" applyFont="1" applyBorder="1" applyAlignment="1" applyProtection="1">
      <alignment horizontal="left" vertical="center"/>
    </xf>
    <xf numFmtId="0" fontId="20" fillId="0" borderId="0" xfId="2" applyFont="1" applyBorder="1" applyAlignment="1" applyProtection="1">
      <alignment vertical="center"/>
    </xf>
    <xf numFmtId="49" fontId="20" fillId="0" borderId="0" xfId="2" applyNumberFormat="1" applyFont="1" applyBorder="1" applyAlignment="1" applyProtection="1">
      <alignment horizontal="center" vertical="center"/>
    </xf>
    <xf numFmtId="0" fontId="14" fillId="0" borderId="0" xfId="2" applyFont="1" applyBorder="1" applyProtection="1"/>
    <xf numFmtId="0" fontId="0" fillId="0" borderId="0" xfId="0" applyBorder="1"/>
    <xf numFmtId="3" fontId="0" fillId="0" borderId="0" xfId="0" applyNumberFormat="1" applyBorder="1"/>
    <xf numFmtId="165" fontId="8" fillId="0" borderId="1" xfId="1" applyNumberFormat="1" applyFont="1" applyFill="1" applyBorder="1" applyAlignment="1">
      <alignment vertical="center"/>
    </xf>
    <xf numFmtId="0" fontId="9" fillId="0" borderId="0" xfId="0" applyFont="1" applyFill="1" applyBorder="1"/>
    <xf numFmtId="0" fontId="12" fillId="0" borderId="0" xfId="2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  <protection locked="0"/>
    </xf>
    <xf numFmtId="0" fontId="11" fillId="0" borderId="0" xfId="2" applyFont="1" applyFill="1" applyBorder="1" applyProtection="1"/>
    <xf numFmtId="3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5" fillId="0" borderId="0" xfId="2" applyFont="1" applyFill="1" applyBorder="1" applyProtection="1"/>
    <xf numFmtId="3" fontId="16" fillId="0" borderId="0" xfId="0" applyNumberFormat="1" applyFont="1" applyFill="1" applyBorder="1" applyAlignment="1" applyProtection="1">
      <alignment horizontal="center" vertical="center"/>
      <protection locked="0"/>
    </xf>
    <xf numFmtId="3" fontId="13" fillId="0" borderId="0" xfId="0" applyNumberFormat="1" applyFont="1" applyFill="1" applyBorder="1" applyAlignment="1">
      <alignment horizontal="center" vertical="center" wrapText="1"/>
    </xf>
    <xf numFmtId="3" fontId="16" fillId="0" borderId="0" xfId="2" applyNumberFormat="1" applyFont="1" applyFill="1" applyBorder="1" applyAlignment="1" applyProtection="1">
      <alignment horizontal="center" vertical="center"/>
      <protection locked="0"/>
    </xf>
    <xf numFmtId="0" fontId="18" fillId="0" borderId="0" xfId="2" applyFont="1" applyFill="1" applyBorder="1" applyProtection="1"/>
    <xf numFmtId="3" fontId="16" fillId="0" borderId="0" xfId="0" applyNumberFormat="1" applyFont="1" applyFill="1" applyBorder="1" applyAlignment="1">
      <alignment horizontal="center" vertical="center" wrapText="1"/>
    </xf>
    <xf numFmtId="165" fontId="21" fillId="0" borderId="1" xfId="1" applyNumberFormat="1" applyFont="1" applyFill="1" applyBorder="1" applyAlignment="1">
      <alignment vertical="center"/>
    </xf>
    <xf numFmtId="0" fontId="22" fillId="0" borderId="0" xfId="0" applyFont="1" applyBorder="1"/>
    <xf numFmtId="165" fontId="6" fillId="0" borderId="1" xfId="1" applyNumberFormat="1" applyFont="1" applyFill="1" applyBorder="1" applyAlignment="1">
      <alignment vertical="center"/>
    </xf>
    <xf numFmtId="165" fontId="23" fillId="0" borderId="1" xfId="1" applyNumberFormat="1" applyFont="1" applyFill="1" applyBorder="1" applyAlignment="1">
      <alignment vertical="center"/>
    </xf>
    <xf numFmtId="165" fontId="24" fillId="0" borderId="1" xfId="0" applyNumberFormat="1" applyFont="1" applyFill="1" applyBorder="1" applyAlignment="1" applyProtection="1">
      <protection locked="0"/>
    </xf>
    <xf numFmtId="165" fontId="23" fillId="0" borderId="1" xfId="1" applyNumberFormat="1" applyFont="1" applyFill="1" applyBorder="1" applyAlignment="1">
      <alignment horizontal="center" vertical="center"/>
    </xf>
    <xf numFmtId="166" fontId="25" fillId="0" borderId="1" xfId="1" applyNumberFormat="1" applyFont="1" applyBorder="1" applyAlignment="1">
      <alignment vertical="center"/>
    </xf>
    <xf numFmtId="166" fontId="25" fillId="0" borderId="1" xfId="1" applyNumberFormat="1" applyFont="1" applyFill="1" applyBorder="1" applyAlignment="1">
      <alignment vertical="center"/>
    </xf>
    <xf numFmtId="166" fontId="25" fillId="2" borderId="1" xfId="1" applyNumberFormat="1" applyFont="1" applyFill="1" applyBorder="1" applyAlignment="1">
      <alignment vertical="center"/>
    </xf>
    <xf numFmtId="165" fontId="11" fillId="0" borderId="0" xfId="2" applyNumberFormat="1" applyFont="1" applyFill="1" applyBorder="1" applyAlignment="1" applyProtection="1">
      <alignment vertical="center"/>
    </xf>
    <xf numFmtId="165" fontId="5" fillId="0" borderId="1" xfId="1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165" fontId="1" fillId="0" borderId="0" xfId="0" applyNumberFormat="1" applyFont="1" applyFill="1"/>
  </cellXfs>
  <cellStyles count="3">
    <cellStyle name="Обычный" xfId="0" builtinId="0"/>
    <cellStyle name="Обычный 5 4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55;&#1083;&#1072;&#1085;&#1080;&#1088;&#1086;&#1074;&#1072;&#1085;&#1080;&#1077;/&#1060;&#1072;&#1082;&#1090;/2017/&#1060;_12_&#1044;&#1077;&#1082;&#1072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 по услугам"/>
      <sheetName val="Справки по СН"/>
      <sheetName val="Справки по СН предварит."/>
      <sheetName val="Титул"/>
      <sheetName val="Покупка ОРЭ"/>
      <sheetName val="УП"/>
      <sheetName val="Покупка РР"/>
      <sheetName val="Шахты"/>
      <sheetName val="Златоуст"/>
      <sheetName val="Фролово"/>
      <sheetName val="Тихвин"/>
      <sheetName val="Ижевск"/>
      <sheetName val="Орск"/>
      <sheetName val="Междуреч"/>
      <sheetName val="Братск"/>
      <sheetName val="Белорецк(БМК)"/>
      <sheetName val="Чебаркуль"/>
      <sheetName val="Челябинск (ЧМК)"/>
      <sheetName val="Якутуголь"/>
      <sheetName val="Белорецк(ЭСКБ)"/>
      <sheetName val="СВОД"/>
      <sheetName val="ППСТиП"/>
      <sheetName val="Макет"/>
      <sheetName val="Лист1"/>
    </sheetNames>
    <sheetDataSet>
      <sheetData sheetId="0"/>
      <sheetData sheetId="1"/>
      <sheetData sheetId="2"/>
      <sheetData sheetId="3"/>
      <sheetData sheetId="4"/>
      <sheetData sheetId="5">
        <row r="18">
          <cell r="E18">
            <v>23131521</v>
          </cell>
        </row>
        <row r="24">
          <cell r="E24">
            <v>268087899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zoomScale="70" zoomScaleNormal="70" workbookViewId="0">
      <selection activeCell="Q18" sqref="Q18"/>
    </sheetView>
  </sheetViews>
  <sheetFormatPr defaultRowHeight="14.4" outlineLevelRow="1" x14ac:dyDescent="0.3"/>
  <cols>
    <col min="1" max="1" width="46" customWidth="1"/>
    <col min="2" max="2" width="21.21875" customWidth="1"/>
    <col min="3" max="3" width="14.33203125" customWidth="1"/>
    <col min="4" max="4" width="15.5546875" customWidth="1"/>
    <col min="5" max="13" width="14.33203125" customWidth="1"/>
  </cols>
  <sheetData>
    <row r="1" spans="1:24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50000000000003" customHeight="1" x14ac:dyDescent="0.3">
      <c r="A4" s="80" t="s">
        <v>25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" customHeight="1" x14ac:dyDescent="0.3">
      <c r="A5" s="85" t="s">
        <v>6</v>
      </c>
      <c r="B5" s="85"/>
      <c r="C5" s="85"/>
      <c r="D5" s="85"/>
      <c r="E5" s="85"/>
      <c r="F5" s="85"/>
      <c r="G5" s="85"/>
      <c r="H5" s="85"/>
      <c r="I5" s="86"/>
      <c r="J5" s="86"/>
      <c r="K5" s="86"/>
      <c r="L5" s="86"/>
      <c r="M5" s="86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5" customFormat="1" ht="29.4" customHeight="1" x14ac:dyDescent="0.3">
      <c r="A6" s="87" t="s">
        <v>8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3">
      <c r="A7" s="83" t="s">
        <v>5</v>
      </c>
      <c r="B7" s="81" t="s">
        <v>21</v>
      </c>
      <c r="C7" s="78"/>
      <c r="D7" s="78"/>
      <c r="E7" s="78"/>
      <c r="F7" s="78"/>
      <c r="G7" s="79"/>
      <c r="H7" s="81" t="s">
        <v>22</v>
      </c>
      <c r="I7" s="78"/>
      <c r="J7" s="78"/>
      <c r="K7" s="78"/>
      <c r="L7" s="78"/>
      <c r="M7" s="79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6" x14ac:dyDescent="0.3">
      <c r="A8" s="84"/>
      <c r="B8" s="82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82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1.2" x14ac:dyDescent="0.3">
      <c r="A9" s="6" t="s">
        <v>14</v>
      </c>
      <c r="B9" s="73">
        <f t="shared" ref="B9:B22" si="0">SUM(C9:G9)</f>
        <v>9393.7530000000006</v>
      </c>
      <c r="C9" s="70">
        <v>8866.9359999999997</v>
      </c>
      <c r="D9" s="70">
        <v>442.53699999999998</v>
      </c>
      <c r="E9" s="77"/>
      <c r="F9" s="70">
        <v>84.28</v>
      </c>
      <c r="G9" s="69"/>
      <c r="H9" s="67">
        <v>11.211</v>
      </c>
      <c r="I9" s="70">
        <v>14.481999999999999</v>
      </c>
      <c r="J9" s="69"/>
      <c r="K9" s="18"/>
      <c r="L9" s="18"/>
      <c r="M9" s="18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6.2" x14ac:dyDescent="0.3">
      <c r="A10" s="6" t="s">
        <v>15</v>
      </c>
      <c r="B10" s="73">
        <f t="shared" si="0"/>
        <v>1404.03</v>
      </c>
      <c r="C10" s="69"/>
      <c r="D10" s="72">
        <v>580.577</v>
      </c>
      <c r="E10" s="70">
        <v>823.45299999999997</v>
      </c>
      <c r="F10" s="69"/>
      <c r="G10" s="69"/>
      <c r="H10" s="55">
        <v>0</v>
      </c>
      <c r="I10" s="69"/>
      <c r="J10" s="69"/>
      <c r="K10" s="18"/>
      <c r="L10" s="18"/>
      <c r="M10" s="18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13" customFormat="1" ht="16.2" x14ac:dyDescent="0.3">
      <c r="A11" s="11" t="s">
        <v>16</v>
      </c>
      <c r="B11" s="75">
        <f>SUM(C11:G11)</f>
        <v>18.95</v>
      </c>
      <c r="C11" s="69"/>
      <c r="D11" s="77"/>
      <c r="E11" s="89"/>
      <c r="F11" s="70">
        <v>18.945</v>
      </c>
      <c r="G11" s="72">
        <v>5.0000000000000001E-3</v>
      </c>
      <c r="H11" s="55">
        <v>0</v>
      </c>
      <c r="I11" s="69"/>
      <c r="J11" s="69"/>
      <c r="K11" s="20"/>
      <c r="L11" s="20"/>
      <c r="M11" s="20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s="13" customFormat="1" ht="16.2" x14ac:dyDescent="0.3">
      <c r="A12" s="14" t="s">
        <v>17</v>
      </c>
      <c r="B12" s="75">
        <f t="shared" si="0"/>
        <v>1223.21</v>
      </c>
      <c r="C12" s="69"/>
      <c r="D12" s="70">
        <v>1223.21</v>
      </c>
      <c r="E12" s="69"/>
      <c r="F12" s="69"/>
      <c r="G12" s="69"/>
      <c r="H12" s="55">
        <v>0</v>
      </c>
      <c r="I12" s="69"/>
      <c r="J12" s="69"/>
      <c r="K12" s="20"/>
      <c r="L12" s="20"/>
      <c r="M12" s="20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ht="16.2" x14ac:dyDescent="0.3">
      <c r="A13" s="7" t="s">
        <v>18</v>
      </c>
      <c r="B13" s="73">
        <f t="shared" si="0"/>
        <v>67040.004000000001</v>
      </c>
      <c r="C13" s="69"/>
      <c r="D13" s="70">
        <v>67040.004000000001</v>
      </c>
      <c r="E13" s="69"/>
      <c r="F13" s="69"/>
      <c r="G13" s="69"/>
      <c r="H13" s="55">
        <v>88</v>
      </c>
      <c r="I13" s="69"/>
      <c r="J13" s="71">
        <v>92.016999999999996</v>
      </c>
      <c r="K13" s="18"/>
      <c r="L13" s="18"/>
      <c r="M13" s="18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6.2" x14ac:dyDescent="0.3">
      <c r="A14" s="7" t="s">
        <v>19</v>
      </c>
      <c r="B14" s="73">
        <f t="shared" si="0"/>
        <v>26080.664000000001</v>
      </c>
      <c r="C14" s="69"/>
      <c r="D14" s="70">
        <v>26080.664000000001</v>
      </c>
      <c r="E14" s="69"/>
      <c r="F14" s="69"/>
      <c r="G14" s="69"/>
      <c r="H14" s="55">
        <v>39.125999999999998</v>
      </c>
      <c r="I14" s="69"/>
      <c r="J14" s="70">
        <v>41.070999999999998</v>
      </c>
      <c r="K14" s="18"/>
      <c r="L14" s="18"/>
      <c r="M14" s="1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6.2" x14ac:dyDescent="0.3">
      <c r="A15" s="7" t="s">
        <v>20</v>
      </c>
      <c r="B15" s="73">
        <f t="shared" si="0"/>
        <v>22709.774000000001</v>
      </c>
      <c r="C15" s="69"/>
      <c r="D15" s="70">
        <v>22709.774000000001</v>
      </c>
      <c r="E15" s="69"/>
      <c r="F15" s="69"/>
      <c r="G15" s="69"/>
      <c r="H15" s="55">
        <v>34.828000000000003</v>
      </c>
      <c r="I15" s="69"/>
      <c r="J15" s="70">
        <v>34.558999999999997</v>
      </c>
      <c r="K15" s="18"/>
      <c r="L15" s="18"/>
      <c r="M15" s="18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6.2" x14ac:dyDescent="0.3">
      <c r="A16" s="7" t="s">
        <v>23</v>
      </c>
      <c r="B16" s="73">
        <f t="shared" si="0"/>
        <v>174.81</v>
      </c>
      <c r="C16" s="69"/>
      <c r="D16" s="69"/>
      <c r="E16" s="69"/>
      <c r="F16" s="70">
        <v>146.482</v>
      </c>
      <c r="G16" s="70">
        <v>28.327999999999999</v>
      </c>
      <c r="H16" s="55">
        <v>0</v>
      </c>
      <c r="I16" s="69"/>
      <c r="J16" s="69"/>
      <c r="K16" s="18"/>
      <c r="L16" s="18"/>
      <c r="M16" s="18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0" customHeight="1" x14ac:dyDescent="0.3">
      <c r="A17" s="6" t="s">
        <v>24</v>
      </c>
      <c r="B17" s="74">
        <f t="shared" si="0"/>
        <v>77133.292000000001</v>
      </c>
      <c r="C17" s="69">
        <v>0</v>
      </c>
      <c r="D17" s="55">
        <f>D18+D19</f>
        <v>55767.631000000001</v>
      </c>
      <c r="E17" s="55">
        <f>E18</f>
        <v>15877.853999999999</v>
      </c>
      <c r="F17" s="55">
        <f>F18+F19</f>
        <v>5299.9139999999998</v>
      </c>
      <c r="G17" s="55">
        <f>G19</f>
        <v>187.893</v>
      </c>
      <c r="H17" s="55">
        <v>0</v>
      </c>
      <c r="I17" s="55">
        <v>0</v>
      </c>
      <c r="J17" s="55">
        <v>0</v>
      </c>
      <c r="K17" s="18">
        <v>0</v>
      </c>
      <c r="L17" s="18">
        <v>0</v>
      </c>
      <c r="M17" s="18">
        <v>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13" customFormat="1" ht="16.2" outlineLevel="1" x14ac:dyDescent="0.3">
      <c r="A18" s="15" t="s">
        <v>13</v>
      </c>
      <c r="B18" s="75">
        <f t="shared" si="0"/>
        <v>46574.968000000001</v>
      </c>
      <c r="C18" s="69"/>
      <c r="D18" s="70">
        <v>26823.328000000001</v>
      </c>
      <c r="E18" s="70">
        <v>15877.853999999999</v>
      </c>
      <c r="F18" s="70">
        <v>3873.7860000000001</v>
      </c>
      <c r="G18" s="69"/>
      <c r="H18" s="55">
        <v>0</v>
      </c>
      <c r="I18" s="55"/>
      <c r="J18" s="55"/>
      <c r="K18" s="20"/>
      <c r="L18" s="20"/>
      <c r="M18" s="20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6.2" outlineLevel="1" x14ac:dyDescent="0.3">
      <c r="A19" s="10" t="s">
        <v>12</v>
      </c>
      <c r="B19" s="73">
        <f t="shared" si="0"/>
        <v>30558.324000000001</v>
      </c>
      <c r="C19" s="69"/>
      <c r="D19" s="70">
        <v>28944.303</v>
      </c>
      <c r="E19" s="70"/>
      <c r="F19" s="70">
        <v>1426.1279999999999</v>
      </c>
      <c r="G19" s="70">
        <v>187.893</v>
      </c>
      <c r="H19" s="55">
        <v>0</v>
      </c>
      <c r="I19" s="55"/>
      <c r="J19" s="55"/>
      <c r="K19" s="18"/>
      <c r="L19" s="18"/>
      <c r="M19" s="1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0" customHeight="1" x14ac:dyDescent="0.3">
      <c r="A20" s="8" t="s">
        <v>9</v>
      </c>
      <c r="B20" s="74">
        <f t="shared" si="0"/>
        <v>39777.890999999996</v>
      </c>
      <c r="C20" s="69">
        <f>C22</f>
        <v>1848.3589999999999</v>
      </c>
      <c r="D20" s="55">
        <f>D21+D22</f>
        <v>37412.347999999998</v>
      </c>
      <c r="E20" s="55">
        <f>E22</f>
        <v>517.18399999999997</v>
      </c>
      <c r="F20" s="55">
        <v>0</v>
      </c>
      <c r="G20" s="55">
        <v>0</v>
      </c>
      <c r="H20" s="55">
        <v>71.787999999999997</v>
      </c>
      <c r="I20" s="55">
        <v>2.7879999999999998</v>
      </c>
      <c r="J20" s="55">
        <v>69</v>
      </c>
      <c r="K20" s="18">
        <v>0</v>
      </c>
      <c r="L20" s="18">
        <v>0</v>
      </c>
      <c r="M20" s="18">
        <v>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20.399999999999999" customHeight="1" outlineLevel="1" collapsed="1" x14ac:dyDescent="0.3">
      <c r="A21" s="10" t="s">
        <v>11</v>
      </c>
      <c r="B21" s="73">
        <f t="shared" si="0"/>
        <v>5975.4880000000003</v>
      </c>
      <c r="C21" s="69"/>
      <c r="D21" s="70">
        <v>5975.4880000000003</v>
      </c>
      <c r="E21" s="69"/>
      <c r="F21" s="55"/>
      <c r="G21" s="55"/>
      <c r="H21" s="55">
        <v>0</v>
      </c>
      <c r="I21" s="55"/>
      <c r="J21" s="55"/>
      <c r="K21" s="18"/>
      <c r="L21" s="18"/>
      <c r="M21" s="1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20.399999999999999" customHeight="1" outlineLevel="1" x14ac:dyDescent="0.3">
      <c r="A22" s="10" t="s">
        <v>10</v>
      </c>
      <c r="B22" s="74">
        <f t="shared" si="0"/>
        <v>33802.402999999998</v>
      </c>
      <c r="C22" s="70">
        <v>1848.3589999999999</v>
      </c>
      <c r="D22" s="70">
        <v>31436.86</v>
      </c>
      <c r="E22" s="70">
        <v>517.18399999999997</v>
      </c>
      <c r="F22" s="55"/>
      <c r="G22" s="55"/>
      <c r="H22" s="55">
        <v>71.787999999999997</v>
      </c>
      <c r="I22" s="70">
        <v>2.7650000000000001</v>
      </c>
      <c r="J22" s="70">
        <v>50.295000000000002</v>
      </c>
      <c r="K22" s="18">
        <v>0</v>
      </c>
      <c r="L22" s="18"/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22.95" customHeight="1" x14ac:dyDescent="0.3">
      <c r="A23" s="16" t="s">
        <v>4</v>
      </c>
      <c r="B23" s="22">
        <f>B9+B10+B11+B12+B13+B14+B15+B16+B17+B20</f>
        <v>244956.37800000003</v>
      </c>
      <c r="C23" s="18">
        <v>10792.331</v>
      </c>
      <c r="D23" s="18">
        <v>258316.62700000001</v>
      </c>
      <c r="E23" s="18">
        <v>31596.097000000002</v>
      </c>
      <c r="F23" s="18">
        <v>18687.942999999996</v>
      </c>
      <c r="G23" s="18">
        <v>341.17999999999995</v>
      </c>
      <c r="H23" s="18">
        <v>244.95299999999997</v>
      </c>
      <c r="I23" s="18">
        <v>13.999000000000001</v>
      </c>
      <c r="J23" s="18">
        <v>230.95400000000001</v>
      </c>
      <c r="K23" s="18">
        <v>0</v>
      </c>
      <c r="L23" s="18">
        <v>0</v>
      </c>
      <c r="M23" s="18">
        <v>0</v>
      </c>
      <c r="N23" s="17"/>
      <c r="O23" s="17"/>
      <c r="P23" s="1"/>
      <c r="Q23" s="1"/>
      <c r="R23" s="1"/>
      <c r="S23" s="1"/>
      <c r="T23" s="1"/>
      <c r="U23" s="1"/>
      <c r="V23" s="1"/>
      <c r="W23" s="1"/>
      <c r="X23" s="1"/>
    </row>
    <row r="24" spans="1:24" ht="15.6" x14ac:dyDescent="0.3">
      <c r="A24" s="23"/>
      <c r="B24" s="68" t="b">
        <f>B23=([1]УП!$E$24-[1]УП!$E$18)/1000</f>
        <v>1</v>
      </c>
      <c r="C24" s="56"/>
      <c r="D24" s="56"/>
      <c r="E24" s="56"/>
      <c r="F24" s="24"/>
      <c r="G24" s="1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6" x14ac:dyDescent="0.3">
      <c r="A25" s="25"/>
      <c r="B25" s="25"/>
      <c r="C25" s="38"/>
      <c r="D25" s="57"/>
      <c r="E25" s="35"/>
      <c r="F25" s="27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6" x14ac:dyDescent="0.3">
      <c r="A26" s="25"/>
      <c r="B26" s="25"/>
      <c r="C26" s="38"/>
      <c r="D26" s="57"/>
      <c r="E26" s="35"/>
      <c r="F26" s="27"/>
      <c r="G26" s="1"/>
      <c r="H26" s="2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6" x14ac:dyDescent="0.3">
      <c r="A27" s="25"/>
      <c r="B27" s="25"/>
      <c r="C27" s="38"/>
      <c r="D27" s="57"/>
      <c r="E27" s="58"/>
      <c r="F27" s="2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6" x14ac:dyDescent="0.3">
      <c r="A28" s="31"/>
      <c r="B28" s="25"/>
      <c r="C28" s="76"/>
      <c r="D28" s="59"/>
      <c r="E28" s="60"/>
      <c r="F28" s="2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6" x14ac:dyDescent="0.3">
      <c r="A29" s="33"/>
      <c r="B29" s="33"/>
      <c r="C29" s="34"/>
      <c r="D29" s="57"/>
      <c r="E29" s="35"/>
      <c r="F29" s="2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6" x14ac:dyDescent="0.3">
      <c r="A30" s="33"/>
      <c r="B30" s="33"/>
      <c r="C30" s="34"/>
      <c r="D30" s="57"/>
      <c r="E30" s="35"/>
      <c r="F30" s="2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6" x14ac:dyDescent="0.3">
      <c r="A31" s="33"/>
      <c r="B31" s="33"/>
      <c r="C31" s="36"/>
      <c r="D31" s="61"/>
      <c r="E31" s="62"/>
      <c r="F31" s="2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6" x14ac:dyDescent="0.3">
      <c r="A32" s="33"/>
      <c r="B32" s="33"/>
      <c r="C32" s="34"/>
      <c r="D32" s="57"/>
      <c r="E32" s="35"/>
      <c r="F32" s="2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6" x14ac:dyDescent="0.3">
      <c r="A33" s="37"/>
      <c r="B33" s="33"/>
      <c r="C33" s="38"/>
      <c r="D33" s="57"/>
      <c r="E33" s="35"/>
      <c r="F33" s="27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6" x14ac:dyDescent="0.3">
      <c r="A34" s="31"/>
      <c r="B34" s="25"/>
      <c r="C34" s="38"/>
      <c r="D34" s="57"/>
      <c r="E34" s="63"/>
      <c r="F34" s="27"/>
    </row>
    <row r="35" spans="1:24" ht="15.6" x14ac:dyDescent="0.3">
      <c r="A35" s="40"/>
      <c r="B35" s="41"/>
      <c r="C35" s="36"/>
      <c r="D35" s="61"/>
      <c r="E35" s="64"/>
      <c r="F35" s="27"/>
    </row>
    <row r="36" spans="1:24" ht="15.6" x14ac:dyDescent="0.3">
      <c r="A36" s="31"/>
      <c r="B36" s="42"/>
      <c r="C36" s="34"/>
      <c r="D36" s="65"/>
      <c r="E36" s="63"/>
      <c r="F36" s="27"/>
    </row>
    <row r="37" spans="1:24" ht="15.6" x14ac:dyDescent="0.3">
      <c r="A37" s="44"/>
      <c r="B37" s="45"/>
      <c r="C37" s="34"/>
      <c r="D37" s="61"/>
      <c r="E37" s="58"/>
      <c r="F37" s="27"/>
    </row>
    <row r="38" spans="1:24" ht="15.6" x14ac:dyDescent="0.3">
      <c r="A38" s="46"/>
      <c r="B38" s="47"/>
      <c r="C38" s="34"/>
      <c r="D38" s="57"/>
      <c r="E38" s="66"/>
      <c r="F38" s="27"/>
    </row>
    <row r="39" spans="1:24" ht="15.6" x14ac:dyDescent="0.3">
      <c r="A39" s="46"/>
      <c r="B39" s="47"/>
      <c r="C39" s="43"/>
      <c r="D39" s="32"/>
      <c r="E39" s="48"/>
      <c r="F39" s="27"/>
    </row>
    <row r="40" spans="1:24" ht="15.6" x14ac:dyDescent="0.3">
      <c r="A40" s="31"/>
      <c r="B40" s="25"/>
      <c r="C40" s="43"/>
      <c r="D40" s="32"/>
      <c r="E40" s="30"/>
      <c r="F40" s="27"/>
    </row>
    <row r="41" spans="1:24" ht="15.6" x14ac:dyDescent="0.3">
      <c r="A41" s="49"/>
      <c r="B41" s="25"/>
      <c r="C41" s="43"/>
      <c r="D41" s="29"/>
      <c r="E41" s="26"/>
      <c r="F41" s="27"/>
    </row>
    <row r="42" spans="1:24" ht="15.6" x14ac:dyDescent="0.3">
      <c r="A42" s="50"/>
      <c r="B42" s="51"/>
      <c r="C42" s="43"/>
      <c r="D42" s="52"/>
      <c r="E42" s="26"/>
      <c r="F42" s="27"/>
    </row>
    <row r="43" spans="1:24" ht="15.6" x14ac:dyDescent="0.3">
      <c r="A43" s="31"/>
      <c r="B43" s="42"/>
      <c r="C43" s="28"/>
      <c r="D43" s="32"/>
      <c r="E43" s="39"/>
      <c r="F43" s="27"/>
    </row>
    <row r="44" spans="1:24" x14ac:dyDescent="0.3">
      <c r="A44" s="53"/>
      <c r="B44" s="53"/>
      <c r="C44" s="53"/>
      <c r="D44" s="53"/>
      <c r="E44" s="54"/>
      <c r="F44" s="53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Руслан</cp:lastModifiedBy>
  <dcterms:created xsi:type="dcterms:W3CDTF">2016-07-25T04:23:17Z</dcterms:created>
  <dcterms:modified xsi:type="dcterms:W3CDTF">2018-01-19T05:39:48Z</dcterms:modified>
</cp:coreProperties>
</file>